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47" i="4" l="1"/>
  <c r="H47" i="4"/>
  <c r="E48" i="4"/>
  <c r="H48" i="4"/>
  <c r="E49" i="4"/>
  <c r="H49" i="4"/>
  <c r="E50" i="4"/>
  <c r="H50" i="4"/>
  <c r="C52" i="4"/>
  <c r="D52" i="4"/>
  <c r="E52" i="4"/>
  <c r="F52" i="4"/>
  <c r="G52" i="4"/>
  <c r="H52" i="4"/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4" i="4" l="1"/>
  <c r="F74" i="4"/>
  <c r="D74" i="4"/>
  <c r="E72" i="4"/>
  <c r="H72" i="4" s="1"/>
  <c r="E70" i="4"/>
  <c r="H70" i="4" s="1"/>
  <c r="E68" i="4"/>
  <c r="H68" i="4" s="1"/>
  <c r="E66" i="4"/>
  <c r="H66" i="4" s="1"/>
  <c r="E64" i="4"/>
  <c r="H64" i="4" s="1"/>
  <c r="E62" i="4"/>
  <c r="H62" i="4" s="1"/>
  <c r="E60" i="4"/>
  <c r="E74" i="4" s="1"/>
  <c r="C7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8" i="4"/>
  <c r="F38" i="4"/>
  <c r="D38" i="4"/>
  <c r="C38" i="4"/>
  <c r="H60" i="4" l="1"/>
  <c r="H74" i="4" s="1"/>
  <c r="H38" i="4"/>
  <c r="E3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19" i="5"/>
  <c r="H12" i="5"/>
  <c r="H10" i="5"/>
  <c r="H9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6" i="6"/>
  <c r="H75" i="6"/>
  <c r="H74" i="6"/>
  <c r="H73" i="6"/>
  <c r="H72" i="6"/>
  <c r="H71" i="6"/>
  <c r="H67" i="6"/>
  <c r="H66" i="6"/>
  <c r="H64" i="6"/>
  <c r="H63" i="6"/>
  <c r="H62" i="6"/>
  <c r="H61" i="6"/>
  <c r="H60" i="6"/>
  <c r="H59" i="6"/>
  <c r="H58" i="6"/>
  <c r="H57" i="6"/>
  <c r="H56" i="6"/>
  <c r="H52" i="6"/>
  <c r="H50" i="6"/>
  <c r="H48" i="6"/>
  <c r="H47" i="6"/>
  <c r="H46" i="6"/>
  <c r="H45" i="6"/>
  <c r="H42" i="6"/>
  <c r="H41" i="6"/>
  <c r="H40" i="6"/>
  <c r="H39" i="6"/>
  <c r="H36" i="6"/>
  <c r="H35" i="6"/>
  <c r="H16" i="6"/>
  <c r="H12" i="6"/>
  <c r="E76" i="6"/>
  <c r="E75" i="6"/>
  <c r="E74" i="6"/>
  <c r="E73" i="6"/>
  <c r="E72" i="6"/>
  <c r="E71" i="6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E51" i="6"/>
  <c r="H51" i="6" s="1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H25" i="5" l="1"/>
  <c r="C42" i="5"/>
  <c r="F42" i="5"/>
  <c r="H16" i="5"/>
  <c r="G42" i="5"/>
  <c r="E6" i="5"/>
  <c r="D42" i="5"/>
  <c r="H6" i="5"/>
  <c r="E16" i="8"/>
  <c r="H6" i="8"/>
  <c r="H16" i="8" s="1"/>
  <c r="E69" i="6"/>
  <c r="H69" i="6" s="1"/>
  <c r="E53" i="6"/>
  <c r="H53" i="6" s="1"/>
  <c r="E43" i="6"/>
  <c r="H43" i="6" s="1"/>
  <c r="E33" i="6"/>
  <c r="H33" i="6" s="1"/>
  <c r="E23" i="6"/>
  <c r="H23" i="6"/>
  <c r="G77" i="6"/>
  <c r="D77" i="6"/>
  <c r="E13" i="6"/>
  <c r="H13" i="6" s="1"/>
  <c r="C77" i="6"/>
  <c r="F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<sst xmlns="http://schemas.openxmlformats.org/spreadsheetml/2006/main" count="227" uniqueCount="164">
  <si>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</si>
  <si>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</si>
  <si>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</si>
  <si>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</si>
  <si>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</si>
  <si>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</si>
  <si>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</si>
  <si>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</si>
  <si>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</si>
  <si>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</si>
  <si>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</si>
  <si>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</si>
  <si>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</si>
  <si>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</si>
  <si>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</si>
  <si>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</si>
  <si>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</si>
  <si>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</si>
  <si>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</si>
  <si>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</si>
  <si>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</si>
  <si>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</si>
  <si>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</si>
  <si>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</si>
  <si>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</si>
  <si>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</si>
  <si>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</si>
  <si>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</si>
  <si>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</si>
  <si>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</si>
  <si>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</si>
  <si>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</si>
  <si>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</si>
  <si>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</si>
  <si>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</si>
  <si>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</si>
  <si>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</si>
  <si>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</si>
  <si>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</si>
  <si>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</si>
  <si>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</si>
  <si>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</si>
  <si>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</si>
  <si>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</si>
  <si>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</si>
  <si>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</si>
  <si>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</si>
  <si>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</si>
  <si>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</si>
  <si>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</si>
  <si>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</si>
  <si>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</si>
  <si>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</si>
  <si>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</si>
  <si>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</si>
  <si>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</si>
  <si>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</si>
  <si>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</si>
  <si>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</si>
  <si>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</si>
  <si>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</si>
  <si>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</si>
  <si>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</si>
  <si>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</si>
  <si>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</si>
  <si>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</si>
  <si>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</si>
  <si>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</si>
  <si>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</si>
  <si>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</si>
  <si>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</si>
  <si>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</si>
  <si>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</si>
  <si>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</si>
  <si>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</si>
  <si>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</si>
  <si>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</si>
  <si>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</si>
  <si>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</si>
  <si>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</si>
  <si>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</si>
  <si>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</si>
  <si>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</si>
  <si>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</si>
  <si>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</si>
  <si>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</si>
  <si>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</si>
  <si>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</si>
  <si>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</si>
  <si>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</si>
  <si>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</si>
  <si>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</si>
  <si>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</si>
  <si>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</si>
  <si>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</si>
  <si>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</si>
  <si>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</si>
  <si>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</si>
  <si>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</si>
  <si>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</si>
  <si>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</si>
  <si>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</si>
  <si>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</si>
  <si>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</si>
  <si>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</si>
  <si>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</si>
  <si>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</si>
  <si>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</si>
  <si>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</si>
  <si>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</si>
  <si>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</si>
  <si>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</si>
  <si>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</si>
  <si>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</si>
  <si>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</si>
  <si>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</si>
  <si>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</si>
  <si>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</si>
  <si>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</si>
  <si>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</si>
  <si>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</si>
  <si>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</si>
  <si>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</si>
  <si>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</si>
  <si>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</si>
  <si>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</si>
  <si>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</si>
  <si>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</si>
  <si>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MANUAL DOBLADO, GTO.
ESTADO ANALÍTICO DEL EJERCICIO DEL PRESUPUESTO DE EGRESOS
Clasificación por Objeto del Gasto (Capítulo y Concepto)
Del 1 de Enero al AL 31 DE DICIEMBRE DEL 2019</t>
  </si>
  <si>
    <t>MUNICIPIO MANUAL DOBLADO, GTO.
ESTADO ANALÍTICO DEL EJERCICIO DEL PRESUPUESTO DE EGRESOS
Clasificación Económica (por Tipo de Gasto)
Del 1 de Enero al AL 31 DE DICIEMBRE DEL 2019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</si>
  <si>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</si>
  <si>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</si>
  <si>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</si>
  <si>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</si>
  <si>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</si>
  <si>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</si>
  <si>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</si>
  <si>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</si>
  <si>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</si>
  <si>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JUZGADO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</si>
  <si>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</si>
  <si>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</si>
  <si>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</si>
  <si>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</si>
  <si>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</si>
  <si>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</si>
  <si>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</si>
  <si>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</si>
  <si>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</si>
  <si>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</si>
  <si>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</si>
  <si>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</si>
  <si>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</si>
  <si>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</si>
  <si>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</si>
  <si>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</si>
  <si>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</si>
  <si>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</si>
  <si>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</si>
  <si>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MUNICIPIO MANUAL DOBLADO, GTO.
ESTADO ANALÍTICO DEL EJERCICIO DEL PRESUPUESTO DE EGRESOS
Clasificación Administrativa
Del 1 de Enero al AL 31 DE DICIEMBRE DEL 2019</t>
  </si>
  <si>
    <t>Gobierno (Federal/Estatal/Municipal) de MUNICIPIO MANUAL DOBLADO, GTO.
Estado Analítico del Ejercicio del Presupuesto de Egresos
Clasificación Administrativa
Del 1 de Enero al AL 31 DE DICIEMBRE DEL 2019</t>
  </si>
  <si>
    <t>Sector Paraestatal del Gobierno (Federal/Estatal/Municipal) de MUNICIPIO MANUAL DOBLADO, GTO.
Estado Analítico del Ejercicio del Presupuesto de Egresos
Clasificación Administrativa
Del 1 de Enero al AL 31 DE DICIEMBRE DEL 2019</t>
  </si>
  <si>
    <t>MUNICIPIO MANUAL DOBLADO, GTO.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</si>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</sst>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workbookViewId="0">
      <selection activeCell="A78" sqref="A1:H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62264567.579999998</v>
      </c>
      <c r="D5" s="14">
        <f>SUM(D6:D12)</f>
        <v>1096543.1299999999</v>
      </c>
      <c r="E5" s="14">
        <f>C5+D5</f>
        <v>63361110.710000001</v>
      </c>
      <c r="F5" s="14">
        <f>SUM(F6:F12)</f>
        <v>63329176.460000001</v>
      </c>
      <c r="G5" s="14">
        <f>SUM(G6:G12)</f>
        <v>62509304.340000004</v>
      </c>
      <c r="H5" s="14">
        <f>E5-F5</f>
        <v>31934.25</v>
      </c>
    </row>
    <row r="6" spans="1:8" x14ac:dyDescent="0.2">
      <c r="A6" s="49">
        <v>1100</v>
      </c>
      <c r="B6" s="11" t="s">
        <v>70</v>
      </c>
      <c r="C6" s="15">
        <v>36116948.109999999</v>
      </c>
      <c r="D6" s="15">
        <v>-1591894.02</v>
      </c>
      <c r="E6" s="15">
        <f t="shared" ref="E6:E69" si="0">C6+D6</f>
        <v>34525054.089999996</v>
      </c>
      <c r="F6" s="15">
        <v>34174567.060000002</v>
      </c>
      <c r="G6" s="15">
        <v>34174567.060000002</v>
      </c>
      <c r="H6" s="15">
        <f t="shared" ref="H6:H69" si="1">E6-F6</f>
        <v>350487.02999999374</v>
      </c>
    </row>
    <row r="7" spans="1:8" x14ac:dyDescent="0.2">
      <c r="A7" s="49">
        <v>1200</v>
      </c>
      <c r="B7" s="11" t="s">
        <v>71</v>
      </c>
      <c r="C7" s="15">
        <v>2530000</v>
      </c>
      <c r="D7" s="15">
        <v>2128353.5499999998</v>
      </c>
      <c r="E7" s="15">
        <f t="shared" si="0"/>
        <v>4658353.55</v>
      </c>
      <c r="F7" s="15">
        <v>4449718.9800000004</v>
      </c>
      <c r="G7" s="15">
        <v>4449718.9800000004</v>
      </c>
      <c r="H7" s="15">
        <f t="shared" si="1"/>
        <v>208634.56999999937</v>
      </c>
    </row>
    <row r="8" spans="1:8" x14ac:dyDescent="0.2">
      <c r="A8" s="49">
        <v>1300</v>
      </c>
      <c r="B8" s="11" t="s">
        <v>72</v>
      </c>
      <c r="C8" s="15">
        <v>5215788.28</v>
      </c>
      <c r="D8" s="15">
        <v>-385459.20000000001</v>
      </c>
      <c r="E8" s="15">
        <f t="shared" si="0"/>
        <v>4830329.08</v>
      </c>
      <c r="F8" s="15">
        <v>4816544.41</v>
      </c>
      <c r="G8" s="15">
        <v>4816544.41</v>
      </c>
      <c r="H8" s="15">
        <f t="shared" si="1"/>
        <v>13784.669999999925</v>
      </c>
    </row>
    <row r="9" spans="1:8" x14ac:dyDescent="0.2">
      <c r="A9" s="49">
        <v>1400</v>
      </c>
      <c r="B9" s="11" t="s">
        <v>35</v>
      </c>
      <c r="C9" s="15">
        <v>9587048.3300000001</v>
      </c>
      <c r="D9" s="15">
        <v>-3572130.59</v>
      </c>
      <c r="E9" s="15">
        <f t="shared" si="0"/>
        <v>6014917.7400000002</v>
      </c>
      <c r="F9" s="15">
        <v>6561534.6200000001</v>
      </c>
      <c r="G9" s="15">
        <v>5741662.5</v>
      </c>
      <c r="H9" s="15">
        <f t="shared" si="1"/>
        <v>-546616.87999999989</v>
      </c>
    </row>
    <row r="10" spans="1:8" x14ac:dyDescent="0.2">
      <c r="A10" s="49">
        <v>1500</v>
      </c>
      <c r="B10" s="11" t="s">
        <v>73</v>
      </c>
      <c r="C10" s="15">
        <v>2036099.14</v>
      </c>
      <c r="D10" s="15">
        <v>11296357.109999999</v>
      </c>
      <c r="E10" s="15">
        <f t="shared" si="0"/>
        <v>13332456.25</v>
      </c>
      <c r="F10" s="15">
        <v>13326811.390000001</v>
      </c>
      <c r="G10" s="15">
        <v>13326811.390000001</v>
      </c>
      <c r="H10" s="15">
        <f t="shared" si="1"/>
        <v>5644.859999999404</v>
      </c>
    </row>
    <row r="11" spans="1:8" x14ac:dyDescent="0.2">
      <c r="A11" s="49">
        <v>1600</v>
      </c>
      <c r="B11" s="11" t="s">
        <v>36</v>
      </c>
      <c r="C11" s="15">
        <v>6778683.7199999997</v>
      </c>
      <c r="D11" s="15">
        <v>-6778683.7199999997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5664208.1500000004</v>
      </c>
      <c r="D13" s="15">
        <f>SUM(D14:D22)</f>
        <v>4027044.3600000003</v>
      </c>
      <c r="E13" s="15">
        <f t="shared" si="0"/>
        <v>9691252.5100000016</v>
      </c>
      <c r="F13" s="15">
        <f>SUM(F14:F22)</f>
        <v>9411071.3200000003</v>
      </c>
      <c r="G13" s="15">
        <f>SUM(G14:G22)</f>
        <v>6104405.2000000002</v>
      </c>
      <c r="H13" s="15">
        <f t="shared" si="1"/>
        <v>280181.19000000134</v>
      </c>
    </row>
    <row r="14" spans="1:8" x14ac:dyDescent="0.2">
      <c r="A14" s="49">
        <v>2100</v>
      </c>
      <c r="B14" s="11" t="s">
        <v>75</v>
      </c>
      <c r="C14" s="15">
        <v>695379.15</v>
      </c>
      <c r="D14" s="15">
        <v>284343.64</v>
      </c>
      <c r="E14" s="15">
        <f t="shared" si="0"/>
        <v>979722.79</v>
      </c>
      <c r="F14" s="15">
        <v>938516.11</v>
      </c>
      <c r="G14" s="15">
        <v>940580</v>
      </c>
      <c r="H14" s="15">
        <f t="shared" si="1"/>
        <v>41206.680000000051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2554.98</v>
      </c>
      <c r="E15" s="15">
        <f t="shared" si="0"/>
        <v>2554.98</v>
      </c>
      <c r="F15" s="15">
        <v>2554.98</v>
      </c>
      <c r="G15" s="15">
        <v>2554.98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1004197</v>
      </c>
      <c r="D17" s="15">
        <v>70904.89</v>
      </c>
      <c r="E17" s="15">
        <f t="shared" si="0"/>
        <v>1075101.8899999999</v>
      </c>
      <c r="F17" s="15">
        <v>997327.71</v>
      </c>
      <c r="G17" s="15">
        <v>1000378.48</v>
      </c>
      <c r="H17" s="15">
        <f t="shared" si="1"/>
        <v>77774.179999999935</v>
      </c>
    </row>
    <row r="18" spans="1:8" x14ac:dyDescent="0.2">
      <c r="A18" s="49">
        <v>2500</v>
      </c>
      <c r="B18" s="11" t="s">
        <v>79</v>
      </c>
      <c r="C18" s="15">
        <v>28830</v>
      </c>
      <c r="D18" s="15">
        <v>11579.42</v>
      </c>
      <c r="E18" s="15">
        <f t="shared" si="0"/>
        <v>40409.42</v>
      </c>
      <c r="F18" s="15">
        <v>40409.42</v>
      </c>
      <c r="G18" s="15">
        <v>40409.42</v>
      </c>
      <c r="H18" s="15">
        <f t="shared" si="1"/>
        <v>0</v>
      </c>
    </row>
    <row r="19" spans="1:8" x14ac:dyDescent="0.2">
      <c r="A19" s="49">
        <v>2600</v>
      </c>
      <c r="B19" s="11" t="s">
        <v>80</v>
      </c>
      <c r="C19" s="15">
        <v>3447902</v>
      </c>
      <c r="D19" s="15">
        <v>3798340.96</v>
      </c>
      <c r="E19" s="15">
        <f t="shared" si="0"/>
        <v>7246242.96</v>
      </c>
      <c r="F19" s="15">
        <v>7112371.4699999997</v>
      </c>
      <c r="G19" s="15">
        <v>3792945.56</v>
      </c>
      <c r="H19" s="15">
        <f t="shared" si="1"/>
        <v>133871.49000000022</v>
      </c>
    </row>
    <row r="20" spans="1:8" x14ac:dyDescent="0.2">
      <c r="A20" s="49">
        <v>2700</v>
      </c>
      <c r="B20" s="11" t="s">
        <v>81</v>
      </c>
      <c r="C20" s="15">
        <v>384800</v>
      </c>
      <c r="D20" s="15">
        <v>-223164</v>
      </c>
      <c r="E20" s="15">
        <f t="shared" si="0"/>
        <v>161636</v>
      </c>
      <c r="F20" s="15">
        <v>153613.14000000001</v>
      </c>
      <c r="G20" s="15">
        <v>157286.15</v>
      </c>
      <c r="H20" s="15">
        <f t="shared" si="1"/>
        <v>8022.859999999986</v>
      </c>
    </row>
    <row r="21" spans="1:8" x14ac:dyDescent="0.2">
      <c r="A21" s="49">
        <v>2800</v>
      </c>
      <c r="B21" s="11" t="s">
        <v>82</v>
      </c>
      <c r="C21" s="15">
        <v>800</v>
      </c>
      <c r="D21" s="15">
        <v>-800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102300</v>
      </c>
      <c r="D22" s="15">
        <v>83284.47</v>
      </c>
      <c r="E22" s="15">
        <f t="shared" si="0"/>
        <v>185584.47</v>
      </c>
      <c r="F22" s="15">
        <v>166278.49</v>
      </c>
      <c r="G22" s="15">
        <v>170250.61</v>
      </c>
      <c r="H22" s="15">
        <f t="shared" si="1"/>
        <v>19305.98000000001</v>
      </c>
    </row>
    <row r="23" spans="1:8" x14ac:dyDescent="0.2">
      <c r="A23" s="48" t="s">
        <v>63</v>
      </c>
      <c r="B23" s="7"/>
      <c r="C23" s="15">
        <f>SUM(C24:C32)</f>
        <v>26323312.789999999</v>
      </c>
      <c r="D23" s="15">
        <f>SUM(D24:D32)</f>
        <v>17688718.590000004</v>
      </c>
      <c r="E23" s="15">
        <f t="shared" si="0"/>
        <v>44012031.380000003</v>
      </c>
      <c r="F23" s="15">
        <f>SUM(F24:F32)</f>
        <v>43135460.209999993</v>
      </c>
      <c r="G23" s="15">
        <f>SUM(G24:G32)</f>
        <v>42595681.479999997</v>
      </c>
      <c r="H23" s="15">
        <f t="shared" si="1"/>
        <v>876571.17000000924</v>
      </c>
    </row>
    <row r="24" spans="1:8" x14ac:dyDescent="0.2">
      <c r="A24" s="49">
        <v>3100</v>
      </c>
      <c r="B24" s="11" t="s">
        <v>84</v>
      </c>
      <c r="C24" s="15">
        <v>13488219</v>
      </c>
      <c r="D24" s="15">
        <v>218037.84</v>
      </c>
      <c r="E24" s="15">
        <f t="shared" si="0"/>
        <v>13706256.84</v>
      </c>
      <c r="F24" s="15">
        <v>13620313.01</v>
      </c>
      <c r="G24" s="15">
        <v>13620313.01</v>
      </c>
      <c r="H24" s="15">
        <f t="shared" si="1"/>
        <v>85943.830000000075</v>
      </c>
    </row>
    <row r="25" spans="1:8" x14ac:dyDescent="0.2">
      <c r="A25" s="49">
        <v>3200</v>
      </c>
      <c r="B25" s="11" t="s">
        <v>85</v>
      </c>
      <c r="C25" s="15">
        <v>601440</v>
      </c>
      <c r="D25" s="15">
        <v>3352413.32</v>
      </c>
      <c r="E25" s="15">
        <f t="shared" si="0"/>
        <v>3953853.32</v>
      </c>
      <c r="F25" s="15">
        <v>4031069.32</v>
      </c>
      <c r="G25" s="15">
        <v>3849611.32</v>
      </c>
      <c r="H25" s="15">
        <f t="shared" si="1"/>
        <v>-77216</v>
      </c>
    </row>
    <row r="26" spans="1:8" x14ac:dyDescent="0.2">
      <c r="A26" s="49">
        <v>3300</v>
      </c>
      <c r="B26" s="11" t="s">
        <v>86</v>
      </c>
      <c r="C26" s="15">
        <v>5610466.3399999999</v>
      </c>
      <c r="D26" s="15">
        <v>5786016.4500000002</v>
      </c>
      <c r="E26" s="15">
        <f t="shared" si="0"/>
        <v>11396482.789999999</v>
      </c>
      <c r="F26" s="15">
        <v>10747326.91</v>
      </c>
      <c r="G26" s="15">
        <v>10735329.390000001</v>
      </c>
      <c r="H26" s="15">
        <f t="shared" si="1"/>
        <v>649155.87999999896</v>
      </c>
    </row>
    <row r="27" spans="1:8" x14ac:dyDescent="0.2">
      <c r="A27" s="49">
        <v>3400</v>
      </c>
      <c r="B27" s="11" t="s">
        <v>87</v>
      </c>
      <c r="C27" s="15">
        <v>485900</v>
      </c>
      <c r="D27" s="15">
        <v>44021.83</v>
      </c>
      <c r="E27" s="15">
        <f t="shared" si="0"/>
        <v>529921.82999999996</v>
      </c>
      <c r="F27" s="15">
        <v>529921.82999999996</v>
      </c>
      <c r="G27" s="15">
        <v>529921.82999999996</v>
      </c>
      <c r="H27" s="15">
        <f t="shared" si="1"/>
        <v>0</v>
      </c>
    </row>
    <row r="28" spans="1:8" x14ac:dyDescent="0.2">
      <c r="A28" s="49">
        <v>3500</v>
      </c>
      <c r="B28" s="11" t="s">
        <v>88</v>
      </c>
      <c r="C28" s="15">
        <v>2389926</v>
      </c>
      <c r="D28" s="15">
        <v>1246617.29</v>
      </c>
      <c r="E28" s="15">
        <f t="shared" si="0"/>
        <v>3636543.29</v>
      </c>
      <c r="F28" s="15">
        <v>3584107.53</v>
      </c>
      <c r="G28" s="15">
        <v>3583933.52</v>
      </c>
      <c r="H28" s="15">
        <f t="shared" si="1"/>
        <v>52435.760000000242</v>
      </c>
    </row>
    <row r="29" spans="1:8" x14ac:dyDescent="0.2">
      <c r="A29" s="49">
        <v>3600</v>
      </c>
      <c r="B29" s="11" t="s">
        <v>89</v>
      </c>
      <c r="C29" s="15">
        <v>1009500</v>
      </c>
      <c r="D29" s="15">
        <v>-89908.43</v>
      </c>
      <c r="E29" s="15">
        <f t="shared" si="0"/>
        <v>919591.57000000007</v>
      </c>
      <c r="F29" s="15">
        <v>919591.41</v>
      </c>
      <c r="G29" s="15">
        <v>919591.41</v>
      </c>
      <c r="H29" s="15">
        <f t="shared" si="1"/>
        <v>0.16000000003259629</v>
      </c>
    </row>
    <row r="30" spans="1:8" x14ac:dyDescent="0.2">
      <c r="A30" s="49">
        <v>3700</v>
      </c>
      <c r="B30" s="11" t="s">
        <v>90</v>
      </c>
      <c r="C30" s="15">
        <v>258387</v>
      </c>
      <c r="D30" s="15">
        <v>-64663.53</v>
      </c>
      <c r="E30" s="15">
        <f t="shared" si="0"/>
        <v>193723.47</v>
      </c>
      <c r="F30" s="15">
        <v>177424.66</v>
      </c>
      <c r="G30" s="15">
        <v>177424.66</v>
      </c>
      <c r="H30" s="15">
        <f t="shared" si="1"/>
        <v>16298.809999999998</v>
      </c>
    </row>
    <row r="31" spans="1:8" x14ac:dyDescent="0.2">
      <c r="A31" s="49">
        <v>3800</v>
      </c>
      <c r="B31" s="11" t="s">
        <v>91</v>
      </c>
      <c r="C31" s="15">
        <v>1408520</v>
      </c>
      <c r="D31" s="15">
        <v>7018319.3099999996</v>
      </c>
      <c r="E31" s="15">
        <f t="shared" si="0"/>
        <v>8426839.3099999987</v>
      </c>
      <c r="F31" s="15">
        <v>8361956.54</v>
      </c>
      <c r="G31" s="15">
        <v>8204320.3399999999</v>
      </c>
      <c r="H31" s="15">
        <f t="shared" si="1"/>
        <v>64882.769999998622</v>
      </c>
    </row>
    <row r="32" spans="1:8" x14ac:dyDescent="0.2">
      <c r="A32" s="49">
        <v>3900</v>
      </c>
      <c r="B32" s="11" t="s">
        <v>19</v>
      </c>
      <c r="C32" s="15">
        <v>1070954.45</v>
      </c>
      <c r="D32" s="15">
        <v>177864.51</v>
      </c>
      <c r="E32" s="15">
        <f t="shared" si="0"/>
        <v>1248818.96</v>
      </c>
      <c r="F32" s="15">
        <v>1163749</v>
      </c>
      <c r="G32" s="15">
        <v>975236</v>
      </c>
      <c r="H32" s="15">
        <f t="shared" si="1"/>
        <v>85069.959999999963</v>
      </c>
    </row>
    <row r="33" spans="1:8" x14ac:dyDescent="0.2">
      <c r="A33" s="48" t="s">
        <v>64</v>
      </c>
      <c r="B33" s="7"/>
      <c r="C33" s="15">
        <f>SUM(C34:C42)</f>
        <v>11152871.66</v>
      </c>
      <c r="D33" s="15">
        <f>SUM(D34:D42)</f>
        <v>23851490.48</v>
      </c>
      <c r="E33" s="15">
        <f t="shared" si="0"/>
        <v>35004362.140000001</v>
      </c>
      <c r="F33" s="15">
        <f>SUM(F34:F42)</f>
        <v>29374069.599999998</v>
      </c>
      <c r="G33" s="15">
        <f>SUM(G34:G42)</f>
        <v>29203602.719999999</v>
      </c>
      <c r="H33" s="15">
        <f t="shared" si="1"/>
        <v>5630292.5400000028</v>
      </c>
    </row>
    <row r="34" spans="1:8" x14ac:dyDescent="0.2">
      <c r="A34" s="49">
        <v>4100</v>
      </c>
      <c r="B34" s="11" t="s">
        <v>92</v>
      </c>
      <c r="C34" s="15">
        <v>6022968.6600000001</v>
      </c>
      <c r="D34" s="15">
        <v>877031.34</v>
      </c>
      <c r="E34" s="15">
        <f t="shared" si="0"/>
        <v>6900000</v>
      </c>
      <c r="F34" s="15">
        <v>6900000</v>
      </c>
      <c r="G34" s="15">
        <v>6900000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4898877</v>
      </c>
      <c r="D37" s="15">
        <v>23115674.620000001</v>
      </c>
      <c r="E37" s="15">
        <f t="shared" si="0"/>
        <v>28014551.620000001</v>
      </c>
      <c r="F37" s="15">
        <v>22384259.079999998</v>
      </c>
      <c r="G37" s="15">
        <v>22213792.199999999</v>
      </c>
      <c r="H37" s="15">
        <f t="shared" si="1"/>
        <v>5630292.5400000028</v>
      </c>
    </row>
    <row r="38" spans="1:8" x14ac:dyDescent="0.2">
      <c r="A38" s="49">
        <v>4500</v>
      </c>
      <c r="B38" s="11" t="s">
        <v>41</v>
      </c>
      <c r="C38" s="15">
        <v>231026</v>
      </c>
      <c r="D38" s="15">
        <v>-141215.48000000001</v>
      </c>
      <c r="E38" s="15">
        <f t="shared" si="0"/>
        <v>89810.51999999999</v>
      </c>
      <c r="F38" s="15">
        <v>89810.52</v>
      </c>
      <c r="G38" s="15">
        <v>89810.52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1618156.44</v>
      </c>
      <c r="D43" s="15">
        <f>SUM(D44:D52)</f>
        <v>6984898.3500000006</v>
      </c>
      <c r="E43" s="15">
        <f t="shared" si="0"/>
        <v>8603054.790000001</v>
      </c>
      <c r="F43" s="15">
        <f>SUM(F44:F52)</f>
        <v>8221609.3500000006</v>
      </c>
      <c r="G43" s="15">
        <f>SUM(G44:G52)</f>
        <v>8221609.3500000006</v>
      </c>
      <c r="H43" s="15">
        <f t="shared" si="1"/>
        <v>381445.44000000041</v>
      </c>
    </row>
    <row r="44" spans="1:8" x14ac:dyDescent="0.2">
      <c r="A44" s="49">
        <v>5100</v>
      </c>
      <c r="B44" s="11" t="s">
        <v>99</v>
      </c>
      <c r="C44" s="15">
        <v>48000</v>
      </c>
      <c r="D44" s="15">
        <v>796311.36</v>
      </c>
      <c r="E44" s="15">
        <f t="shared" si="0"/>
        <v>844311.36</v>
      </c>
      <c r="F44" s="15">
        <v>844311.36</v>
      </c>
      <c r="G44" s="15">
        <v>844311.36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1120156.44</v>
      </c>
      <c r="D49" s="15">
        <v>6188586.9900000002</v>
      </c>
      <c r="E49" s="15">
        <f t="shared" si="0"/>
        <v>7308743.4299999997</v>
      </c>
      <c r="F49" s="15">
        <v>6927297.9900000002</v>
      </c>
      <c r="G49" s="15">
        <v>6927297.9900000002</v>
      </c>
      <c r="H49" s="15">
        <f t="shared" si="1"/>
        <v>381445.43999999948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450000</v>
      </c>
      <c r="D51" s="15">
        <v>0</v>
      </c>
      <c r="E51" s="15">
        <f t="shared" si="0"/>
        <v>450000</v>
      </c>
      <c r="F51" s="15">
        <v>450000</v>
      </c>
      <c r="G51" s="15">
        <v>450000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71544442.069999993</v>
      </c>
      <c r="E53" s="15">
        <f t="shared" si="0"/>
        <v>71544442.069999993</v>
      </c>
      <c r="F53" s="15">
        <f>SUM(F54:F56)</f>
        <v>38645900.670000002</v>
      </c>
      <c r="G53" s="15">
        <f>SUM(G54:G56)</f>
        <v>37510095.399999999</v>
      </c>
      <c r="H53" s="15">
        <f t="shared" si="1"/>
        <v>32898541.399999991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70494472.709999993</v>
      </c>
      <c r="E54" s="15">
        <f t="shared" si="0"/>
        <v>70494472.709999993</v>
      </c>
      <c r="F54" s="15">
        <v>37664540.670000002</v>
      </c>
      <c r="G54" s="15">
        <v>36528735.399999999</v>
      </c>
      <c r="H54" s="15">
        <f t="shared" si="1"/>
        <v>32829932.039999992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1049969.3600000001</v>
      </c>
      <c r="E55" s="15">
        <f t="shared" si="0"/>
        <v>1049969.3600000001</v>
      </c>
      <c r="F55" s="15">
        <v>981360</v>
      </c>
      <c r="G55" s="15">
        <v>981360</v>
      </c>
      <c r="H55" s="15">
        <f t="shared" si="1"/>
        <v>68609.360000000102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37782430.899999999</v>
      </c>
      <c r="D65" s="15">
        <f>SUM(D66:D68)</f>
        <v>-36360831.350000001</v>
      </c>
      <c r="E65" s="15">
        <f t="shared" si="0"/>
        <v>1421599.549999997</v>
      </c>
      <c r="F65" s="15">
        <f>SUM(F66:F68)</f>
        <v>1421599.55</v>
      </c>
      <c r="G65" s="15">
        <f>SUM(G66:G68)</f>
        <v>1421599.55</v>
      </c>
      <c r="H65" s="15">
        <f t="shared" si="1"/>
        <v>-3.0267983675003052E-9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37782430.899999999</v>
      </c>
      <c r="D68" s="15">
        <v>-36360831.350000001</v>
      </c>
      <c r="E68" s="15">
        <f t="shared" si="0"/>
        <v>1421599.549999997</v>
      </c>
      <c r="F68" s="15">
        <v>1421599.55</v>
      </c>
      <c r="G68" s="15">
        <v>1421599.55</v>
      </c>
      <c r="H68" s="15">
        <f t="shared" si="1"/>
        <v>-3.0267983675003052E-9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6865246.3600000003</v>
      </c>
      <c r="E69" s="15">
        <f t="shared" si="0"/>
        <v>6865246.3600000003</v>
      </c>
      <c r="F69" s="15">
        <f>SUM(F70:F76)</f>
        <v>6715246.3600000003</v>
      </c>
      <c r="G69" s="15">
        <f>SUM(G70:G76)</f>
        <v>6715246.3600000003</v>
      </c>
      <c r="H69" s="15">
        <f t="shared" si="1"/>
        <v>150000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5500000</v>
      </c>
      <c r="E70" s="15">
        <f t="shared" ref="E70:E76" si="2">C70+D70</f>
        <v>5500000</v>
      </c>
      <c r="F70" s="15">
        <v>5500000</v>
      </c>
      <c r="G70" s="15">
        <v>5500000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1365246.36</v>
      </c>
      <c r="E71" s="15">
        <f t="shared" si="2"/>
        <v>1365246.36</v>
      </c>
      <c r="F71" s="15">
        <v>1215246.3600000001</v>
      </c>
      <c r="G71" s="15">
        <v>1215246.3600000001</v>
      </c>
      <c r="H71" s="15">
        <f t="shared" si="3"/>
        <v>150000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144805547.52000001</v>
      </c>
      <c r="D77" s="17">
        <f t="shared" si="4"/>
        <v>95697551.989999995</v>
      </c>
      <c r="E77" s="17">
        <f t="shared" si="4"/>
        <v>240503099.50999999</v>
      </c>
      <c r="F77" s="17">
        <f t="shared" si="4"/>
        <v>200254133.52000004</v>
      </c>
      <c r="G77" s="17">
        <f t="shared" si="4"/>
        <v>194281544.40000004</v>
      </c>
      <c r="H77" s="17">
        <f t="shared" si="4"/>
        <v>40248965.990000002</v>
      </c>
    </row>
    <row r="78" spans="1:8" s="65" customFormat="1" ht="12" x14ac:dyDescent="0.2">
      <c r="A78" s="63" t="s">
        <v>163</v>
      </c>
      <c r="B78" s="64"/>
      <c r="C78" s="64"/>
      <c r="D78" s="64"/>
      <c r="E78" s="64"/>
      <c r="F78" s="6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7" sqref="A1:H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105173934.18000001</v>
      </c>
      <c r="D6" s="50">
        <v>48170258.399999999</v>
      </c>
      <c r="E6" s="50">
        <f>C6+D6</f>
        <v>153344192.58000001</v>
      </c>
      <c r="F6" s="50">
        <v>146375213.43000001</v>
      </c>
      <c r="G6" s="50">
        <v>141538429.58000001</v>
      </c>
      <c r="H6" s="50">
        <f>E6-F6</f>
        <v>6968979.150000006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39400587.340000004</v>
      </c>
      <c r="D8" s="50">
        <v>42168509.07</v>
      </c>
      <c r="E8" s="50">
        <f>C8+D8</f>
        <v>81569096.409999996</v>
      </c>
      <c r="F8" s="50">
        <v>48289109.57</v>
      </c>
      <c r="G8" s="50">
        <v>47153304.299999997</v>
      </c>
      <c r="H8" s="50">
        <f>E8-F8</f>
        <v>33279986.839999996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5500000</v>
      </c>
      <c r="E10" s="50">
        <f>C10+D10</f>
        <v>5500000</v>
      </c>
      <c r="F10" s="50">
        <v>5500000</v>
      </c>
      <c r="G10" s="50">
        <v>5500000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231026</v>
      </c>
      <c r="D12" s="50">
        <v>-141215.48000000001</v>
      </c>
      <c r="E12" s="50">
        <f>C12+D12</f>
        <v>89810.51999999999</v>
      </c>
      <c r="F12" s="50">
        <v>89810.52</v>
      </c>
      <c r="G12" s="50">
        <v>89810.52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144805547.52000001</v>
      </c>
      <c r="D16" s="17">
        <f>SUM(D6+D8+D10+D12+D14)</f>
        <v>95697551.989999995</v>
      </c>
      <c r="E16" s="17">
        <f>SUM(E6+E8+E10+E12+E14)</f>
        <v>240503099.51000002</v>
      </c>
      <c r="F16" s="17">
        <f t="shared" ref="F16:H16" si="0">SUM(F6+F8+F10+F12+F14)</f>
        <v>200254133.52000001</v>
      </c>
      <c r="G16" s="17">
        <f t="shared" si="0"/>
        <v>194281544.40000001</v>
      </c>
      <c r="H16" s="17">
        <f t="shared" si="0"/>
        <v>40248965.990000002</v>
      </c>
    </row>
    <row r="17" spans="1:6" s="65" customFormat="1" ht="12" x14ac:dyDescent="0.2">
      <c r="A17" s="63" t="s">
        <v>163</v>
      </c>
      <c r="B17" s="64"/>
      <c r="C17" s="64"/>
      <c r="D17" s="64"/>
      <c r="E17" s="64"/>
      <c r="F17" s="6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52" workbookViewId="0">
      <selection activeCell="A41" sqref="A41:H7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159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15675198.18</v>
      </c>
      <c r="D7" s="15">
        <v>2291251.0699999998</v>
      </c>
      <c r="E7" s="15">
        <f>C7+D7</f>
        <v>17966449.25</v>
      </c>
      <c r="F7" s="15">
        <v>17943266.449999999</v>
      </c>
      <c r="G7" s="15">
        <v>17829554.280000001</v>
      </c>
      <c r="H7" s="15">
        <f>E7-F7</f>
        <v>23182.800000000745</v>
      </c>
    </row>
    <row r="8" spans="1:8" x14ac:dyDescent="0.2">
      <c r="A8" s="4" t="s">
        <v>131</v>
      </c>
      <c r="B8" s="22"/>
      <c r="C8" s="15">
        <v>6794100.4800000004</v>
      </c>
      <c r="D8" s="15">
        <v>18369960.440000001</v>
      </c>
      <c r="E8" s="15">
        <f>C8+D8</f>
        <v>25164060.920000002</v>
      </c>
      <c r="F8" s="15">
        <v>24930596.059999999</v>
      </c>
      <c r="G8" s="15">
        <v>24497823.059999999</v>
      </c>
      <c r="H8" s="15">
        <f>E8-F8</f>
        <v>233464.86000000313</v>
      </c>
    </row>
    <row r="9" spans="1:8" x14ac:dyDescent="0.2">
      <c r="A9" s="4" t="s">
        <v>132</v>
      </c>
      <c r="B9" s="22"/>
      <c r="C9" s="15">
        <v>4776675.22</v>
      </c>
      <c r="D9" s="15">
        <v>61633.71</v>
      </c>
      <c r="E9" s="15">
        <f>C9+D9</f>
        <v>4838308.93</v>
      </c>
      <c r="F9" s="15">
        <v>4834015.53</v>
      </c>
      <c r="G9" s="15">
        <v>4500961.6900000004</v>
      </c>
      <c r="H9" s="15">
        <f>E9-F9</f>
        <v>4293.3999999994412</v>
      </c>
    </row>
    <row r="10" spans="1:8" x14ac:dyDescent="0.2">
      <c r="A10" s="4" t="s">
        <v>133</v>
      </c>
      <c r="B10" s="22"/>
      <c r="C10" s="15">
        <v>4963807.46</v>
      </c>
      <c r="D10" s="15">
        <v>7764674.5800000001</v>
      </c>
      <c r="E10" s="15">
        <f>C10+D10</f>
        <v>12728482.039999999</v>
      </c>
      <c r="F10" s="15">
        <v>11946649.289999999</v>
      </c>
      <c r="G10" s="15">
        <v>11835524.98</v>
      </c>
      <c r="H10" s="15">
        <f>E10-F10</f>
        <v>781832.75</v>
      </c>
    </row>
    <row r="11" spans="1:8" x14ac:dyDescent="0.2">
      <c r="A11" s="4" t="s">
        <v>134</v>
      </c>
      <c r="B11" s="22"/>
      <c r="C11" s="15">
        <v>702629.38</v>
      </c>
      <c r="D11" s="15">
        <v>72881.13</v>
      </c>
      <c r="E11" s="15">
        <f>C11+D11</f>
        <v>775510.51</v>
      </c>
      <c r="F11" s="15">
        <v>717428.32</v>
      </c>
      <c r="G11" s="15">
        <v>701960.43</v>
      </c>
      <c r="H11" s="15">
        <f>E11-F11</f>
        <v>58082.190000000061</v>
      </c>
    </row>
    <row r="12" spans="1:8" x14ac:dyDescent="0.2">
      <c r="A12" s="4" t="s">
        <v>135</v>
      </c>
      <c r="B12" s="22"/>
      <c r="C12" s="15">
        <v>1862505.47</v>
      </c>
      <c r="D12" s="15">
        <v>91326.78</v>
      </c>
      <c r="E12" s="15">
        <f>C12+D12</f>
        <v>1953832.25</v>
      </c>
      <c r="F12" s="15">
        <v>1916467.51</v>
      </c>
      <c r="G12" s="15">
        <v>1852381.71</v>
      </c>
      <c r="H12" s="15">
        <f>E12-F12</f>
        <v>37364.739999999991</v>
      </c>
    </row>
    <row r="13" spans="1:8" x14ac:dyDescent="0.2">
      <c r="A13" s="4" t="s">
        <v>136</v>
      </c>
      <c r="B13" s="22"/>
      <c r="C13" s="15">
        <v>1667875.26</v>
      </c>
      <c r="D13" s="15">
        <v>12490084.68</v>
      </c>
      <c r="E13" s="15">
        <f>C13+D13</f>
        <v>14157959.939999999</v>
      </c>
      <c r="F13" s="15">
        <v>9990814.3399999999</v>
      </c>
      <c r="G13" s="15">
        <v>9944664.0800000001</v>
      </c>
      <c r="H13" s="15">
        <f>E13-F13</f>
        <v>4167145.5999999996</v>
      </c>
    </row>
    <row r="14" spans="1:8" x14ac:dyDescent="0.2">
      <c r="A14" s="4" t="s">
        <v>137</v>
      </c>
      <c r="B14" s="22"/>
      <c r="C14" s="15">
        <v>1168521.1399999999</v>
      </c>
      <c r="D14" s="15">
        <v>-109783.66</v>
      </c>
      <c r="E14" s="15">
        <f>C14+D14</f>
        <v>1058737.48</v>
      </c>
      <c r="F14" s="15">
        <v>1070548.68</v>
      </c>
      <c r="G14" s="15">
        <v>1008286.54</v>
      </c>
      <c r="H14" s="15">
        <f>E14-F14</f>
        <v>-11811.199999999953</v>
      </c>
    </row>
    <row r="15" spans="1:8" x14ac:dyDescent="0.2">
      <c r="A15" s="4" t="s">
        <v>138</v>
      </c>
      <c r="B15" s="22"/>
      <c r="C15" s="15">
        <v>2311972.5099999998</v>
      </c>
      <c r="D15" s="15">
        <v>-287006.08000000002</v>
      </c>
      <c r="E15" s="15">
        <f>C15+D15</f>
        <v>2024966.4299999997</v>
      </c>
      <c r="F15" s="15">
        <v>2021647.34</v>
      </c>
      <c r="G15" s="15">
        <v>1966104.11</v>
      </c>
      <c r="H15" s="15">
        <f>E15-F15</f>
        <v>3319.0899999996182</v>
      </c>
    </row>
    <row r="16" spans="1:8" x14ac:dyDescent="0.2">
      <c r="A16" s="4" t="s">
        <v>139</v>
      </c>
      <c r="B16" s="22"/>
      <c r="C16" s="15">
        <v>373060.02</v>
      </c>
      <c r="D16" s="15">
        <v>-22832.94</v>
      </c>
      <c r="E16" s="15">
        <f>C16+D16</f>
        <v>350227.08</v>
      </c>
      <c r="F16" s="15">
        <v>354695.86</v>
      </c>
      <c r="G16" s="15">
        <v>346994.11</v>
      </c>
      <c r="H16" s="15">
        <f>E16-F16</f>
        <v>-4468.7799999999697</v>
      </c>
    </row>
    <row r="17" spans="1:8" x14ac:dyDescent="0.2">
      <c r="A17" s="4" t="s">
        <v>140</v>
      </c>
      <c r="B17" s="22"/>
      <c r="C17" s="15">
        <v>2671413.33</v>
      </c>
      <c r="D17" s="15">
        <v>5742007.3200000003</v>
      </c>
      <c r="E17" s="15">
        <f>C17+D17</f>
        <v>8413420.6500000004</v>
      </c>
      <c r="F17" s="15">
        <v>7919264.9199999999</v>
      </c>
      <c r="G17" s="15">
        <v>7682358.9800000004</v>
      </c>
      <c r="H17" s="15">
        <f>E17-F17</f>
        <v>494155.73000000045</v>
      </c>
    </row>
    <row r="18" spans="1:8" x14ac:dyDescent="0.2">
      <c r="A18" s="4" t="s">
        <v>141</v>
      </c>
      <c r="B18" s="22"/>
      <c r="C18" s="15">
        <v>1277667.1399999999</v>
      </c>
      <c r="D18" s="15">
        <v>290917.89</v>
      </c>
      <c r="E18" s="15">
        <f>C18+D18</f>
        <v>1568585.0299999998</v>
      </c>
      <c r="F18" s="15">
        <v>1556803.91</v>
      </c>
      <c r="G18" s="15">
        <v>1512229.02</v>
      </c>
      <c r="H18" s="15">
        <f>E18-F18</f>
        <v>11781.119999999879</v>
      </c>
    </row>
    <row r="19" spans="1:8" x14ac:dyDescent="0.2">
      <c r="A19" s="4" t="s">
        <v>142</v>
      </c>
      <c r="B19" s="22"/>
      <c r="C19" s="15">
        <v>909350.87</v>
      </c>
      <c r="D19" s="15">
        <v>-44659.91</v>
      </c>
      <c r="E19" s="15">
        <f>C19+D19</f>
        <v>864690.96</v>
      </c>
      <c r="F19" s="15">
        <v>874213.96</v>
      </c>
      <c r="G19" s="15">
        <v>857169.05</v>
      </c>
      <c r="H19" s="15">
        <f>E19-F19</f>
        <v>-9523</v>
      </c>
    </row>
    <row r="20" spans="1:8" x14ac:dyDescent="0.2">
      <c r="A20" s="4" t="s">
        <v>143</v>
      </c>
      <c r="B20" s="22"/>
      <c r="C20" s="15">
        <v>2134635.67</v>
      </c>
      <c r="D20" s="15">
        <v>-36477.519999999997</v>
      </c>
      <c r="E20" s="15">
        <f>C20+D20</f>
        <v>2098158.15</v>
      </c>
      <c r="F20" s="15">
        <v>2107189.42</v>
      </c>
      <c r="G20" s="15">
        <v>2083190.14</v>
      </c>
      <c r="H20" s="15">
        <f>E20-F20</f>
        <v>-9031.2700000000186</v>
      </c>
    </row>
    <row r="21" spans="1:8" x14ac:dyDescent="0.2">
      <c r="A21" s="4" t="s">
        <v>144</v>
      </c>
      <c r="B21" s="22"/>
      <c r="C21" s="15">
        <v>14272312.24</v>
      </c>
      <c r="D21" s="15">
        <v>-2267357.92</v>
      </c>
      <c r="E21" s="15">
        <f>C21+D21</f>
        <v>12004954.32</v>
      </c>
      <c r="F21" s="15">
        <v>11721016.380000001</v>
      </c>
      <c r="G21" s="15">
        <v>10713065.050000001</v>
      </c>
      <c r="H21" s="15">
        <f>E21-F21</f>
        <v>283937.93999999948</v>
      </c>
    </row>
    <row r="22" spans="1:8" x14ac:dyDescent="0.2">
      <c r="A22" s="4" t="s">
        <v>145</v>
      </c>
      <c r="B22" s="22"/>
      <c r="C22" s="15">
        <v>1538129.18</v>
      </c>
      <c r="D22" s="15">
        <v>69617.47</v>
      </c>
      <c r="E22" s="15">
        <f>C22+D22</f>
        <v>1607746.65</v>
      </c>
      <c r="F22" s="15">
        <v>1599475.87</v>
      </c>
      <c r="G22" s="15">
        <v>1505296.5</v>
      </c>
      <c r="H22" s="15">
        <f>E22-F22</f>
        <v>8270.7799999997951</v>
      </c>
    </row>
    <row r="23" spans="1:8" x14ac:dyDescent="0.2">
      <c r="A23" s="4" t="s">
        <v>146</v>
      </c>
      <c r="B23" s="22"/>
      <c r="C23" s="15">
        <v>47312224.890000001</v>
      </c>
      <c r="D23" s="15">
        <v>49894419.369999997</v>
      </c>
      <c r="E23" s="15">
        <f>C23+D23</f>
        <v>97206644.25999999</v>
      </c>
      <c r="F23" s="15">
        <v>63165141.479999997</v>
      </c>
      <c r="G23" s="15">
        <v>61208610.659999996</v>
      </c>
      <c r="H23" s="15">
        <f>E23-F23</f>
        <v>34041502.779999994</v>
      </c>
    </row>
    <row r="24" spans="1:8" x14ac:dyDescent="0.2">
      <c r="A24" s="4" t="s">
        <v>147</v>
      </c>
      <c r="B24" s="22"/>
      <c r="C24" s="15">
        <v>823334.08</v>
      </c>
      <c r="D24" s="15">
        <v>-55444.19</v>
      </c>
      <c r="E24" s="15">
        <f>C24+D24</f>
        <v>767889.8899999999</v>
      </c>
      <c r="F24" s="15">
        <v>773457.52</v>
      </c>
      <c r="G24" s="15">
        <v>731399.82</v>
      </c>
      <c r="H24" s="15">
        <f>E24-F24</f>
        <v>-5567.6300000001211</v>
      </c>
    </row>
    <row r="25" spans="1:8" x14ac:dyDescent="0.2">
      <c r="A25" s="4" t="s">
        <v>148</v>
      </c>
      <c r="B25" s="22"/>
      <c r="C25" s="15">
        <v>3250879.79</v>
      </c>
      <c r="D25" s="15">
        <v>109478.1</v>
      </c>
      <c r="E25" s="15">
        <f>C25+D25</f>
        <v>3360357.89</v>
      </c>
      <c r="F25" s="15">
        <v>3385335.42</v>
      </c>
      <c r="G25" s="15">
        <v>3347222.58</v>
      </c>
      <c r="H25" s="15">
        <f>E25-F25</f>
        <v>-24977.529999999795</v>
      </c>
    </row>
    <row r="26" spans="1:8" x14ac:dyDescent="0.2">
      <c r="A26" s="4" t="s">
        <v>149</v>
      </c>
      <c r="B26" s="22"/>
      <c r="C26" s="15">
        <v>2766730.82</v>
      </c>
      <c r="D26" s="15">
        <v>408178.38</v>
      </c>
      <c r="E26" s="15">
        <f>C26+D26</f>
        <v>3174909.1999999997</v>
      </c>
      <c r="F26" s="15">
        <v>3279487.44</v>
      </c>
      <c r="G26" s="15">
        <v>3066051.01</v>
      </c>
      <c r="H26" s="15">
        <f>E26-F26</f>
        <v>-104578.24000000022</v>
      </c>
    </row>
    <row r="27" spans="1:8" x14ac:dyDescent="0.2">
      <c r="A27" s="4" t="s">
        <v>150</v>
      </c>
      <c r="B27" s="22"/>
      <c r="C27" s="15">
        <v>3324524.4</v>
      </c>
      <c r="D27" s="15">
        <v>1237696.6299999999</v>
      </c>
      <c r="E27" s="15">
        <f>C27+D27</f>
        <v>4562221.0299999993</v>
      </c>
      <c r="F27" s="15">
        <v>4413923.34</v>
      </c>
      <c r="G27" s="15">
        <v>3816980.53</v>
      </c>
      <c r="H27" s="15">
        <f>E27-F27</f>
        <v>148297.68999999948</v>
      </c>
    </row>
    <row r="28" spans="1:8" x14ac:dyDescent="0.2">
      <c r="A28" s="4" t="s">
        <v>151</v>
      </c>
      <c r="B28" s="22"/>
      <c r="C28" s="15">
        <v>1548150</v>
      </c>
      <c r="D28" s="15">
        <v>-74736.22</v>
      </c>
      <c r="E28" s="15">
        <f>C28+D28</f>
        <v>1473413.78</v>
      </c>
      <c r="F28" s="15">
        <v>1476936.9</v>
      </c>
      <c r="G28" s="15">
        <v>1383142.51</v>
      </c>
      <c r="H28" s="15">
        <f>E28-F28</f>
        <v>-3523.1199999998789</v>
      </c>
    </row>
    <row r="29" spans="1:8" x14ac:dyDescent="0.2">
      <c r="A29" s="4" t="s">
        <v>152</v>
      </c>
      <c r="B29" s="22"/>
      <c r="C29" s="15">
        <v>583027</v>
      </c>
      <c r="D29" s="15">
        <v>105893.04</v>
      </c>
      <c r="E29" s="15">
        <f>C29+D29</f>
        <v>688920.04</v>
      </c>
      <c r="F29" s="15">
        <v>684368</v>
      </c>
      <c r="G29" s="15">
        <v>672193.24</v>
      </c>
      <c r="H29" s="15">
        <f>E29-F29</f>
        <v>4552.0400000000373</v>
      </c>
    </row>
    <row r="30" spans="1:8" x14ac:dyDescent="0.2">
      <c r="A30" s="4" t="s">
        <v>153</v>
      </c>
      <c r="B30" s="22"/>
      <c r="C30" s="15">
        <v>2922266.29</v>
      </c>
      <c r="D30" s="15">
        <v>104164.66</v>
      </c>
      <c r="E30" s="15">
        <f>C30+D30</f>
        <v>3026430.95</v>
      </c>
      <c r="F30" s="15">
        <v>3024462.3</v>
      </c>
      <c r="G30" s="15">
        <v>2923621.16</v>
      </c>
      <c r="H30" s="15">
        <f>E30-F30</f>
        <v>1968.6500000003725</v>
      </c>
    </row>
    <row r="31" spans="1:8" x14ac:dyDescent="0.2">
      <c r="A31" s="4" t="s">
        <v>154</v>
      </c>
      <c r="B31" s="22"/>
      <c r="C31" s="15">
        <v>323187.37</v>
      </c>
      <c r="D31" s="15">
        <v>18026.71</v>
      </c>
      <c r="E31" s="15">
        <f>C31+D31</f>
        <v>341214.08</v>
      </c>
      <c r="F31" s="15">
        <v>343756.51</v>
      </c>
      <c r="G31" s="15">
        <v>337628.52</v>
      </c>
      <c r="H31" s="15">
        <f>E31-F31</f>
        <v>-2542.429999999993</v>
      </c>
    </row>
    <row r="32" spans="1:8" x14ac:dyDescent="0.2">
      <c r="A32" s="4" t="s">
        <v>155</v>
      </c>
      <c r="B32" s="22"/>
      <c r="C32" s="15">
        <v>13571066.060000001</v>
      </c>
      <c r="D32" s="15">
        <v>-192833.38</v>
      </c>
      <c r="E32" s="15">
        <f>C32+D32</f>
        <v>13378232.68</v>
      </c>
      <c r="F32" s="15">
        <v>13366753.34</v>
      </c>
      <c r="G32" s="15">
        <v>13249694.439999999</v>
      </c>
      <c r="H32" s="15">
        <f>E32-F32</f>
        <v>11479.339999999851</v>
      </c>
    </row>
    <row r="33" spans="1:8" x14ac:dyDescent="0.2">
      <c r="A33" s="4" t="s">
        <v>156</v>
      </c>
      <c r="B33" s="22"/>
      <c r="C33" s="15">
        <v>775004.26</v>
      </c>
      <c r="D33" s="15">
        <v>-25110.82</v>
      </c>
      <c r="E33" s="15">
        <f>C33+D33</f>
        <v>749893.44000000006</v>
      </c>
      <c r="F33" s="15">
        <v>682125.73</v>
      </c>
      <c r="G33" s="15">
        <v>650799.07999999996</v>
      </c>
      <c r="H33" s="15">
        <f>E33-F33</f>
        <v>67767.710000000079</v>
      </c>
    </row>
    <row r="34" spans="1:8" x14ac:dyDescent="0.2">
      <c r="A34" s="4" t="s">
        <v>157</v>
      </c>
      <c r="B34" s="22"/>
      <c r="C34" s="15">
        <v>2373546.77</v>
      </c>
      <c r="D34" s="15">
        <v>-144613.25</v>
      </c>
      <c r="E34" s="15">
        <f>C34+D34</f>
        <v>2228933.52</v>
      </c>
      <c r="F34" s="15">
        <v>2199682.46</v>
      </c>
      <c r="G34" s="15">
        <v>2134518.67</v>
      </c>
      <c r="H34" s="15">
        <f>E34-F34</f>
        <v>29251.060000000056</v>
      </c>
    </row>
    <row r="35" spans="1:8" x14ac:dyDescent="0.2">
      <c r="A35" s="4" t="s">
        <v>158</v>
      </c>
      <c r="B35" s="22"/>
      <c r="C35" s="15">
        <v>2131752.2400000002</v>
      </c>
      <c r="D35" s="15">
        <v>-163804.07999999999</v>
      </c>
      <c r="E35" s="15">
        <f>C35+D35</f>
        <v>1967948.1600000001</v>
      </c>
      <c r="F35" s="15">
        <v>1954609.24</v>
      </c>
      <c r="G35" s="15">
        <v>1922118.45</v>
      </c>
      <c r="H35" s="15">
        <f>E35-F35</f>
        <v>13338.920000000158</v>
      </c>
    </row>
    <row r="36" spans="1:8" x14ac:dyDescent="0.2">
      <c r="A36" s="4"/>
      <c r="B36" s="22"/>
      <c r="C36" s="15"/>
      <c r="D36" s="15"/>
      <c r="E36" s="15"/>
      <c r="F36" s="15"/>
      <c r="G36" s="15"/>
      <c r="H36" s="15"/>
    </row>
    <row r="37" spans="1:8" x14ac:dyDescent="0.2">
      <c r="A37" s="4"/>
      <c r="B37" s="25"/>
      <c r="C37" s="16"/>
      <c r="D37" s="16"/>
      <c r="E37" s="16"/>
      <c r="F37" s="16"/>
      <c r="G37" s="16"/>
      <c r="H37" s="16"/>
    </row>
    <row r="38" spans="1:8" x14ac:dyDescent="0.2">
      <c r="A38" s="26"/>
      <c r="B38" s="47" t="s">
        <v>53</v>
      </c>
      <c r="C38" s="23">
        <f>SUM(C7:C37)</f>
        <v>144805547.52000001</v>
      </c>
      <c r="D38" s="23">
        <f>SUM(D7:D37)</f>
        <v>95697551.989999995</v>
      </c>
      <c r="E38" s="23">
        <f>SUM(E7:E37)</f>
        <v>240503099.50999996</v>
      </c>
      <c r="F38" s="23">
        <f>SUM(F7:F37)</f>
        <v>200254133.52000001</v>
      </c>
      <c r="G38" s="23">
        <f>SUM(G7:G37)</f>
        <v>194281544.39999998</v>
      </c>
      <c r="H38" s="23">
        <f>SUM(H7:H37)</f>
        <v>40248965.989999987</v>
      </c>
    </row>
    <row r="39" spans="1:8" s="65" customFormat="1" ht="12" x14ac:dyDescent="0.2">
      <c r="A39" s="63" t="s">
        <v>163</v>
      </c>
      <c r="B39" s="64"/>
      <c r="C39" s="64"/>
      <c r="D39" s="64"/>
      <c r="E39" s="64"/>
      <c r="F39" s="64"/>
    </row>
    <row r="41" spans="1:8" ht="45" customHeight="1" x14ac:dyDescent="0.2">
      <c r="A41" s="52" t="s">
        <v>160</v>
      </c>
      <c r="B41" s="53"/>
      <c r="C41" s="53"/>
      <c r="D41" s="53"/>
      <c r="E41" s="53"/>
      <c r="F41" s="53"/>
      <c r="G41" s="53"/>
      <c r="H41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2.5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x14ac:dyDescent="0.2">
      <c r="A47" s="4" t="s">
        <v>8</v>
      </c>
      <c r="B47" s="2"/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 t="s">
        <v>9</v>
      </c>
      <c r="B48" s="2"/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 t="s">
        <v>10</v>
      </c>
      <c r="B49" s="2"/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 t="s">
        <v>11</v>
      </c>
      <c r="B50" s="2"/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>SUM(C47:C51)</f>
        <v>0</v>
      </c>
      <c r="D52" s="23">
        <f>SUM(D47:D51)</f>
        <v>0</v>
      </c>
      <c r="E52" s="23">
        <f>SUM(E47:E50)</f>
        <v>0</v>
      </c>
      <c r="F52" s="23">
        <f>SUM(F47:F50)</f>
        <v>0</v>
      </c>
      <c r="G52" s="23">
        <f>SUM(G47:G50)</f>
        <v>0</v>
      </c>
      <c r="H52" s="23">
        <f>SUM(H47:H50)</f>
        <v>0</v>
      </c>
    </row>
    <row r="53" spans="1:8" s="65" customFormat="1" ht="12" x14ac:dyDescent="0.2">
      <c r="A53" s="63" t="s">
        <v>163</v>
      </c>
      <c r="B53" s="64"/>
      <c r="C53" s="64"/>
      <c r="D53" s="64"/>
      <c r="E53" s="64"/>
      <c r="F53" s="64"/>
    </row>
    <row r="55" spans="1:8" ht="45" customHeight="1" x14ac:dyDescent="0.2">
      <c r="A55" s="52" t="s">
        <v>161</v>
      </c>
      <c r="B55" s="53"/>
      <c r="C55" s="53"/>
      <c r="D55" s="53"/>
      <c r="E55" s="53"/>
      <c r="F55" s="53"/>
      <c r="G55" s="53"/>
      <c r="H55" s="54"/>
    </row>
    <row r="56" spans="1:8" x14ac:dyDescent="0.2">
      <c r="A56" s="57" t="s">
        <v>54</v>
      </c>
      <c r="B56" s="58"/>
      <c r="C56" s="52" t="s">
        <v>60</v>
      </c>
      <c r="D56" s="53"/>
      <c r="E56" s="53"/>
      <c r="F56" s="53"/>
      <c r="G56" s="54"/>
      <c r="H56" s="55" t="s">
        <v>59</v>
      </c>
    </row>
    <row r="57" spans="1:8" ht="22.5" x14ac:dyDescent="0.2">
      <c r="A57" s="59"/>
      <c r="B57" s="60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56"/>
    </row>
    <row r="58" spans="1:8" x14ac:dyDescent="0.2">
      <c r="A58" s="61"/>
      <c r="B58" s="62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33"/>
      <c r="E59" s="33"/>
      <c r="F59" s="33"/>
      <c r="G59" s="33"/>
      <c r="H59" s="33"/>
    </row>
    <row r="60" spans="1:8" ht="22.5" x14ac:dyDescent="0.2">
      <c r="A60" s="4"/>
      <c r="B60" s="31" t="s">
        <v>13</v>
      </c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/>
      <c r="B61" s="31"/>
      <c r="C61" s="34"/>
      <c r="D61" s="34"/>
      <c r="E61" s="34"/>
      <c r="F61" s="34"/>
      <c r="G61" s="34"/>
      <c r="H61" s="34"/>
    </row>
    <row r="62" spans="1:8" x14ac:dyDescent="0.2">
      <c r="A62" s="4"/>
      <c r="B62" s="31" t="s">
        <v>12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ht="22.5" x14ac:dyDescent="0.2">
      <c r="A64" s="4"/>
      <c r="B64" s="31" t="s">
        <v>14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26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27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34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15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30"/>
      <c r="B73" s="32"/>
      <c r="C73" s="35"/>
      <c r="D73" s="35"/>
      <c r="E73" s="35"/>
      <c r="F73" s="35"/>
      <c r="G73" s="35"/>
      <c r="H73" s="35"/>
    </row>
    <row r="74" spans="1:8" x14ac:dyDescent="0.2">
      <c r="A74" s="26"/>
      <c r="B74" s="47" t="s">
        <v>53</v>
      </c>
      <c r="C74" s="23">
        <f t="shared" ref="C74:H74" si="0">SUM(C60:C72)</f>
        <v>0</v>
      </c>
      <c r="D74" s="23">
        <f t="shared" si="0"/>
        <v>0</v>
      </c>
      <c r="E74" s="23">
        <f t="shared" si="0"/>
        <v>0</v>
      </c>
      <c r="F74" s="23">
        <f t="shared" si="0"/>
        <v>0</v>
      </c>
      <c r="G74" s="23">
        <f t="shared" si="0"/>
        <v>0</v>
      </c>
      <c r="H74" s="23">
        <f t="shared" si="0"/>
        <v>0</v>
      </c>
    </row>
    <row r="75" spans="1:8" s="65" customFormat="1" ht="12" x14ac:dyDescent="0.2">
      <c r="A75" s="63" t="s">
        <v>163</v>
      </c>
      <c r="B75" s="64"/>
      <c r="C75" s="64"/>
      <c r="D75" s="64"/>
      <c r="E75" s="64"/>
      <c r="F75" s="64"/>
    </row>
  </sheetData>
  <sheetProtection formatCells="0" formatColumns="0" formatRows="0" insertRows="0" deleteRows="0" autoFilter="0"/>
  <mergeCells count="12">
    <mergeCell ref="A55:H55"/>
    <mergeCell ref="A56:B58"/>
    <mergeCell ref="C56:G56"/>
    <mergeCell ref="H56:H57"/>
    <mergeCell ref="C43:G43"/>
    <mergeCell ref="H43:H44"/>
    <mergeCell ref="A1:H1"/>
    <mergeCell ref="A3:B5"/>
    <mergeCell ref="A41:H41"/>
    <mergeCell ref="A43:B4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34" workbookViewId="0">
      <selection sqref="A1:H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57482897.82</v>
      </c>
      <c r="D6" s="15">
        <f t="shared" si="0"/>
        <v>25953227.150000002</v>
      </c>
      <c r="E6" s="15">
        <f t="shared" si="0"/>
        <v>83436124.969999999</v>
      </c>
      <c r="F6" s="15">
        <f t="shared" si="0"/>
        <v>82037210.670000002</v>
      </c>
      <c r="G6" s="15">
        <f t="shared" si="0"/>
        <v>79698311.649999991</v>
      </c>
      <c r="H6" s="15">
        <f t="shared" si="0"/>
        <v>1398914.3000000012</v>
      </c>
    </row>
    <row r="7" spans="1:8" x14ac:dyDescent="0.2">
      <c r="A7" s="38"/>
      <c r="B7" s="42" t="s">
        <v>42</v>
      </c>
      <c r="C7" s="15">
        <v>2311972.5099999998</v>
      </c>
      <c r="D7" s="15">
        <v>-287006.08000000002</v>
      </c>
      <c r="E7" s="15">
        <f>C7+D7</f>
        <v>2024966.4299999997</v>
      </c>
      <c r="F7" s="15">
        <v>2021647.34</v>
      </c>
      <c r="G7" s="15">
        <v>1966104.11</v>
      </c>
      <c r="H7" s="15">
        <f>E7-F7</f>
        <v>3319.0899999996182</v>
      </c>
    </row>
    <row r="8" spans="1:8" x14ac:dyDescent="0.2">
      <c r="A8" s="38"/>
      <c r="B8" s="42" t="s">
        <v>17</v>
      </c>
      <c r="C8" s="15">
        <v>373060.02</v>
      </c>
      <c r="D8" s="15">
        <v>-22832.94</v>
      </c>
      <c r="E8" s="15">
        <f t="shared" ref="E8:E14" si="1">C8+D8</f>
        <v>350227.08</v>
      </c>
      <c r="F8" s="15">
        <v>354695.86</v>
      </c>
      <c r="G8" s="15">
        <v>346994.11</v>
      </c>
      <c r="H8" s="15">
        <f t="shared" ref="H8:H14" si="2">E8-F8</f>
        <v>-4468.7799999999697</v>
      </c>
    </row>
    <row r="9" spans="1:8" x14ac:dyDescent="0.2">
      <c r="A9" s="38"/>
      <c r="B9" s="42" t="s">
        <v>43</v>
      </c>
      <c r="C9" s="15">
        <v>29117124.399999999</v>
      </c>
      <c r="D9" s="15">
        <v>20685942.690000001</v>
      </c>
      <c r="E9" s="15">
        <f t="shared" si="1"/>
        <v>49803067.090000004</v>
      </c>
      <c r="F9" s="15">
        <v>49495855.039999999</v>
      </c>
      <c r="G9" s="15">
        <v>48538586</v>
      </c>
      <c r="H9" s="15">
        <f t="shared" si="2"/>
        <v>307212.05000000447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6826312.9299999997</v>
      </c>
      <c r="D11" s="15">
        <v>7856001.3600000003</v>
      </c>
      <c r="E11" s="15">
        <f t="shared" si="1"/>
        <v>14682314.289999999</v>
      </c>
      <c r="F11" s="15">
        <v>13863116.800000001</v>
      </c>
      <c r="G11" s="15">
        <v>13687906.689999999</v>
      </c>
      <c r="H11" s="15">
        <f t="shared" si="2"/>
        <v>819197.48999999836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15810441.42</v>
      </c>
      <c r="D13" s="15">
        <v>-2197740.4500000002</v>
      </c>
      <c r="E13" s="15">
        <f t="shared" si="1"/>
        <v>13612700.969999999</v>
      </c>
      <c r="F13" s="15">
        <v>13320492.25</v>
      </c>
      <c r="G13" s="15">
        <v>12218361.550000001</v>
      </c>
      <c r="H13" s="15">
        <f t="shared" si="2"/>
        <v>292208.71999999881</v>
      </c>
    </row>
    <row r="14" spans="1:8" x14ac:dyDescent="0.2">
      <c r="A14" s="38"/>
      <c r="B14" s="42" t="s">
        <v>19</v>
      </c>
      <c r="C14" s="15">
        <v>3043986.54</v>
      </c>
      <c r="D14" s="15">
        <v>-81137.429999999993</v>
      </c>
      <c r="E14" s="15">
        <f t="shared" si="1"/>
        <v>2962849.11</v>
      </c>
      <c r="F14" s="15">
        <v>2981403.38</v>
      </c>
      <c r="G14" s="15">
        <v>2940359.19</v>
      </c>
      <c r="H14" s="15">
        <f t="shared" si="2"/>
        <v>-18554.270000000019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86044982.560000017</v>
      </c>
      <c r="D16" s="15">
        <f t="shared" si="3"/>
        <v>69453406.950000003</v>
      </c>
      <c r="E16" s="15">
        <f t="shared" si="3"/>
        <v>155498389.50999999</v>
      </c>
      <c r="F16" s="15">
        <f t="shared" si="3"/>
        <v>116660118.94000001</v>
      </c>
      <c r="G16" s="15">
        <f t="shared" si="3"/>
        <v>113071003.73</v>
      </c>
      <c r="H16" s="15">
        <f t="shared" si="3"/>
        <v>38838270.569999993</v>
      </c>
    </row>
    <row r="17" spans="1:8" x14ac:dyDescent="0.2">
      <c r="A17" s="38"/>
      <c r="B17" s="42" t="s">
        <v>45</v>
      </c>
      <c r="C17" s="15">
        <v>775004.26</v>
      </c>
      <c r="D17" s="15">
        <v>-25110.82</v>
      </c>
      <c r="E17" s="15">
        <f>C17+D17</f>
        <v>749893.44000000006</v>
      </c>
      <c r="F17" s="15">
        <v>682125.73</v>
      </c>
      <c r="G17" s="15">
        <v>650799.07999999996</v>
      </c>
      <c r="H17" s="15">
        <f t="shared" ref="H17:H23" si="4">E17-F17</f>
        <v>67767.710000000079</v>
      </c>
    </row>
    <row r="18" spans="1:8" x14ac:dyDescent="0.2">
      <c r="A18" s="38"/>
      <c r="B18" s="42" t="s">
        <v>28</v>
      </c>
      <c r="C18" s="15">
        <v>77513799.5</v>
      </c>
      <c r="D18" s="15">
        <v>69677457</v>
      </c>
      <c r="E18" s="15">
        <f t="shared" ref="E18:E23" si="5">C18+D18</f>
        <v>147191256.5</v>
      </c>
      <c r="F18" s="15">
        <v>108438366.09</v>
      </c>
      <c r="G18" s="15">
        <v>105016344.95</v>
      </c>
      <c r="H18" s="15">
        <f t="shared" si="4"/>
        <v>38752890.409999996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4505299.01</v>
      </c>
      <c r="D20" s="15">
        <v>-308417.33</v>
      </c>
      <c r="E20" s="15">
        <f t="shared" si="5"/>
        <v>4196881.68</v>
      </c>
      <c r="F20" s="15">
        <v>4154291.7</v>
      </c>
      <c r="G20" s="15">
        <v>4056637.12</v>
      </c>
      <c r="H20" s="15">
        <f t="shared" si="4"/>
        <v>42589.979999999516</v>
      </c>
    </row>
    <row r="21" spans="1:8" x14ac:dyDescent="0.2">
      <c r="A21" s="38"/>
      <c r="B21" s="42" t="s">
        <v>47</v>
      </c>
      <c r="C21" s="15">
        <v>3250879.79</v>
      </c>
      <c r="D21" s="15">
        <v>109478.1</v>
      </c>
      <c r="E21" s="15">
        <f t="shared" si="5"/>
        <v>3360357.89</v>
      </c>
      <c r="F21" s="15">
        <v>3385335.42</v>
      </c>
      <c r="G21" s="15">
        <v>3347222.58</v>
      </c>
      <c r="H21" s="15">
        <f t="shared" si="4"/>
        <v>-24977.529999999795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1277667.1399999999</v>
      </c>
      <c r="D25" s="15">
        <f t="shared" si="6"/>
        <v>290917.89</v>
      </c>
      <c r="E25" s="15">
        <f t="shared" si="6"/>
        <v>1568585.0299999998</v>
      </c>
      <c r="F25" s="15">
        <f t="shared" si="6"/>
        <v>1556803.91</v>
      </c>
      <c r="G25" s="15">
        <f t="shared" si="6"/>
        <v>1512229.02</v>
      </c>
      <c r="H25" s="15">
        <f t="shared" si="6"/>
        <v>11781.119999999879</v>
      </c>
    </row>
    <row r="26" spans="1:8" x14ac:dyDescent="0.2">
      <c r="A26" s="38"/>
      <c r="B26" s="42" t="s">
        <v>29</v>
      </c>
      <c r="C26" s="15">
        <v>1277667.1399999999</v>
      </c>
      <c r="D26" s="15">
        <v>290917.89</v>
      </c>
      <c r="E26" s="15">
        <f>C26+D26</f>
        <v>1568585.0299999998</v>
      </c>
      <c r="F26" s="15">
        <v>1556803.91</v>
      </c>
      <c r="G26" s="15">
        <v>1512229.02</v>
      </c>
      <c r="H26" s="15">
        <f t="shared" ref="H26:H34" si="7">E26-F26</f>
        <v>11781.119999999879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144805547.52000001</v>
      </c>
      <c r="D42" s="23">
        <f t="shared" si="12"/>
        <v>95697551.99000001</v>
      </c>
      <c r="E42" s="23">
        <f t="shared" si="12"/>
        <v>240503099.50999999</v>
      </c>
      <c r="F42" s="23">
        <f t="shared" si="12"/>
        <v>200254133.52000001</v>
      </c>
      <c r="G42" s="23">
        <f t="shared" si="12"/>
        <v>194281544.39999998</v>
      </c>
      <c r="H42" s="23">
        <f t="shared" si="12"/>
        <v>40248965.989999995</v>
      </c>
    </row>
    <row r="43" spans="1:8" s="65" customFormat="1" ht="12" x14ac:dyDescent="0.2">
      <c r="A43" s="63" t="s">
        <v>163</v>
      </c>
      <c r="B43" s="64"/>
      <c r="C43" s="64"/>
      <c r="D43" s="64"/>
      <c r="E43" s="64"/>
      <c r="F43" s="64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2020-02-27T18:11:21Z</cp:lastPrinted>
  <dcterms:created xsi:type="dcterms:W3CDTF">2014-02-10T03:37:14Z</dcterms:created>
  <dcterms:modified xsi:type="dcterms:W3CDTF">2020-02-27T18:11:24Z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